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d.docs.live.net/124cb704b62a86c2/zz_top_archive/"/>
    </mc:Choice>
  </mc:AlternateContent>
  <xr:revisionPtr revIDLastSave="12" documentId="8_{83928823-8097-4846-B498-5C40E1D1AFC7}" xr6:coauthVersionLast="47" xr6:coauthVersionMax="47" xr10:uidLastSave="{5EB72669-D44F-3A4B-8412-DE9087C1F3D9}"/>
  <bookViews>
    <workbookView xWindow="14740" yWindow="-21100" windowWidth="19200" windowHeight="21100" xr2:uid="{C6BE050D-7A41-1E4F-B500-16D5C50157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4" i="1"/>
  <c r="D3" i="1"/>
  <c r="D9" i="1"/>
  <c r="F10" i="1" s="1"/>
  <c r="C9" i="1"/>
</calcChain>
</file>

<file path=xl/sharedStrings.xml><?xml version="1.0" encoding="utf-8"?>
<sst xmlns="http://schemas.openxmlformats.org/spreadsheetml/2006/main" count="28" uniqueCount="23">
  <si>
    <t># n&amp;SE to SD</t>
  </si>
  <si>
    <t>n</t>
  </si>
  <si>
    <t>SE</t>
  </si>
  <si>
    <t>SD</t>
  </si>
  <si>
    <t>https://www.cochrane.org/authors/handbooks-and-manuals/handbook/current/chapter-06#section-6-5-2-2</t>
  </si>
  <si>
    <t># n&amp;CI to SD</t>
  </si>
  <si>
    <t>distribution</t>
  </si>
  <si>
    <t>t-distribution (when n &lt; 60)</t>
  </si>
  <si>
    <t>%CI</t>
  </si>
  <si>
    <t>lower_limit</t>
  </si>
  <si>
    <t>upper_limit</t>
  </si>
  <si>
    <t># IQR to SD</t>
  </si>
  <si>
    <t>IQR</t>
  </si>
  <si>
    <t>or</t>
  </si>
  <si>
    <t>Q1</t>
  </si>
  <si>
    <t>Q3</t>
  </si>
  <si>
    <t>https://www.cochrane.org/authors/handbooks-and-manuals/handbook/current/chapter-06#section-6-5-2-5</t>
  </si>
  <si>
    <t># Ranges to SD</t>
  </si>
  <si>
    <t>Cochrane recommends not to use ranges to estimate SDs.</t>
  </si>
  <si>
    <t>https://www.cochrane.org/authors/handbooks-and-manuals/handbook/current/chapter-06#section-6-5-2-6</t>
  </si>
  <si>
    <t># No information ovariability</t>
  </si>
  <si>
    <t>The simplest imputation is to borrow the SD from one or more other studies.</t>
  </si>
  <si>
    <t>https://www.cochrane.org/authors/handbooks-and-manuals/handbook/current/chapter-06#section-6-5-2-7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</si>
</sst>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theme="0" tint="-4.9989318521683403E-2"/>
      <name val="Aptos Narrow"/>
      <family val="2"/>
      <scheme val="minor"/>
    </font>
    <font>
      <b/>
      <sz val="16"/>
      <color theme="1"/>
      <name val="Aptos Narrow"/>
      <scheme val="minor"/>
    </font>
    <font>
      <u/>
      <sz val="12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0" xfId="0" applyFont="1" applyFill="1"/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0" xfId="0" applyFont="1"/>
    <xf numFmtId="0" fontId="5" fillId="0" borderId="0" xfId="1" applyFill="1"/>
    <xf numFmtId="0" fontId="5" fillId="0" borderId="0" xfId="1"/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9" fontId="0" fillId="3" borderId="0" xfId="0" applyNumberFormat="1" applyFill="1" applyProtection="1"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chrane.org/authors/handbooks-and-manuals/handbook/current/chapter-06" TargetMode="External"/><Relationship Id="rId2" Type="http://schemas.openxmlformats.org/officeDocument/2006/relationships/hyperlink" Target="https://www.cochrane.org/authors/handbooks-and-manuals/handbook/current/chapter-06" TargetMode="External"/><Relationship Id="rId1" Type="http://schemas.openxmlformats.org/officeDocument/2006/relationships/hyperlink" Target="https://www.cochrane.org/authors/handbooks-and-manuals/handbook/current/chapter-06" TargetMode="External"/><Relationship Id="rId5" Type="http://schemas.openxmlformats.org/officeDocument/2006/relationships/hyperlink" Target="https://www.cochrane.org/authors/handbooks-and-manuals/handbook/current/chapter-06" TargetMode="External"/><Relationship Id="rId4" Type="http://schemas.openxmlformats.org/officeDocument/2006/relationships/hyperlink" Target="https://www.cochrane.org/authors/handbooks-and-manuals/handbook/current/chapter-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76F4E-10B6-9749-86B6-FBA2179918E2}">
  <dimension ref="A1:F25"/>
  <sheetViews>
    <sheetView tabSelected="1" workbookViewId="0">
      <selection activeCell="F29" sqref="F29"/>
    </sheetView>
  </sheetViews>
  <sheetFormatPr defaultColWidth="11" defaultRowHeight="15.95"/>
  <sheetData>
    <row r="1" spans="1:6" ht="21.95">
      <c r="A1" s="12" t="s">
        <v>0</v>
      </c>
    </row>
    <row r="2" spans="1:6">
      <c r="A2" s="1" t="s">
        <v>1</v>
      </c>
      <c r="B2" s="15">
        <v>44</v>
      </c>
    </row>
    <row r="3" spans="1:6">
      <c r="A3" s="1" t="s">
        <v>2</v>
      </c>
      <c r="B3" s="16">
        <v>3</v>
      </c>
      <c r="C3" s="4" t="s">
        <v>3</v>
      </c>
      <c r="D3" s="5">
        <f>ROUND(B3*SQRT(B2),2)</f>
        <v>19.899999999999999</v>
      </c>
    </row>
    <row r="4" spans="1:6" s="2" customFormat="1">
      <c r="A4" s="13" t="s">
        <v>4</v>
      </c>
      <c r="B4" s="7"/>
      <c r="C4" s="9"/>
      <c r="D4" s="10"/>
    </row>
    <row r="5" spans="1:6">
      <c r="A5" s="8"/>
      <c r="B5" s="7"/>
      <c r="C5" s="9"/>
      <c r="D5" s="10"/>
    </row>
    <row r="6" spans="1:6" ht="21.95">
      <c r="A6" s="11" t="s">
        <v>5</v>
      </c>
      <c r="B6" s="7"/>
      <c r="C6" s="9"/>
      <c r="D6" s="10"/>
    </row>
    <row r="7" spans="1:6">
      <c r="A7" s="1" t="s">
        <v>1</v>
      </c>
      <c r="B7" s="15">
        <v>25</v>
      </c>
    </row>
    <row r="8" spans="1:6">
      <c r="A8" s="1" t="s">
        <v>6</v>
      </c>
      <c r="B8" s="17" t="s">
        <v>7</v>
      </c>
    </row>
    <row r="9" spans="1:6" ht="17.100000000000001" customHeight="1">
      <c r="A9" s="1" t="s">
        <v>8</v>
      </c>
      <c r="B9" s="17">
        <v>0.95</v>
      </c>
      <c r="C9" s="3">
        <f>IF(B9=95%, 0.975, IF(B9=90%, 0.95, IF(B9=99%, 0.995,"NA")))</f>
        <v>0.97499999999999998</v>
      </c>
      <c r="D9" s="3">
        <f>IF(B9=95%, 0.95, IF(B9=90%, 0.9, IF(B9=99%, 0.99,"NA")))</f>
        <v>0.95</v>
      </c>
    </row>
    <row r="10" spans="1:6">
      <c r="A10" s="1" t="s">
        <v>9</v>
      </c>
      <c r="B10" s="15">
        <v>30</v>
      </c>
      <c r="C10" s="1" t="s">
        <v>10</v>
      </c>
      <c r="D10" s="15">
        <v>34.200000000000003</v>
      </c>
      <c r="E10" s="4" t="s">
        <v>3</v>
      </c>
      <c r="F10" s="6">
        <f>ROUND(IF(LEFT(B8,1)="s",(D10-B10)/(2*_xlfn.NORM.S.INV(C9)),(D10-B10)/(2*_xlfn.T.INV.2T(1-D9,B7-1)))*SQRT(B7), 2)</f>
        <v>5.09</v>
      </c>
    </row>
    <row r="11" spans="1:6">
      <c r="A11" s="14" t="s">
        <v>4</v>
      </c>
    </row>
    <row r="13" spans="1:6" ht="21.95">
      <c r="A13" s="12" t="s">
        <v>11</v>
      </c>
    </row>
    <row r="14" spans="1:6">
      <c r="A14" s="1" t="s">
        <v>12</v>
      </c>
      <c r="B14" s="15"/>
      <c r="C14" s="4" t="s">
        <v>3</v>
      </c>
      <c r="D14" s="6">
        <f>ROUND(B14/1.349,2)</f>
        <v>0</v>
      </c>
    </row>
    <row r="15" spans="1:6">
      <c r="A15" t="s">
        <v>13</v>
      </c>
    </row>
    <row r="16" spans="1:6">
      <c r="A16" s="1" t="s">
        <v>14</v>
      </c>
      <c r="B16" s="15"/>
      <c r="C16" s="1" t="s">
        <v>15</v>
      </c>
      <c r="D16" s="15"/>
      <c r="E16" s="4" t="s">
        <v>3</v>
      </c>
      <c r="F16" s="6">
        <f>ROUND((D16-B16)/1.349,2)</f>
        <v>0</v>
      </c>
    </row>
    <row r="17" spans="1:1">
      <c r="A17" s="14" t="s">
        <v>16</v>
      </c>
    </row>
    <row r="19" spans="1:1" ht="21.95">
      <c r="A19" s="12" t="s">
        <v>17</v>
      </c>
    </row>
    <row r="20" spans="1:1">
      <c r="A20" t="s">
        <v>18</v>
      </c>
    </row>
    <row r="21" spans="1:1">
      <c r="A21" s="14" t="s">
        <v>19</v>
      </c>
    </row>
    <row r="23" spans="1:1" ht="21.95">
      <c r="A23" s="12" t="s">
        <v>20</v>
      </c>
    </row>
    <row r="24" spans="1:1">
      <c r="A24" t="s">
        <v>21</v>
      </c>
    </row>
    <row r="25" spans="1:1">
      <c r="A25" s="14" t="s">
        <v>22</v>
      </c>
    </row>
  </sheetData>
  <sheetProtection sheet="1" objects="1" scenarios="1"/>
  <dataValidations count="2">
    <dataValidation type="list" allowBlank="1" showInputMessage="1" showErrorMessage="1" sqref="B9" xr:uid="{CEBF5FF3-1466-B64F-9F0D-C49B186A7C4B}">
      <formula1>"90%, 95%, 99%"</formula1>
    </dataValidation>
    <dataValidation type="list" allowBlank="1" showInputMessage="1" showErrorMessage="1" sqref="B8" xr:uid="{2E62FA39-28C6-C845-9D17-F4CDF6262AA4}">
      <formula1>"standard normal distribution (wehn n &gt; 100), t-distribution (when n &lt; 60)"</formula1>
    </dataValidation>
  </dataValidations>
  <hyperlinks>
    <hyperlink ref="A4" r:id="rId1" location="section-6-5-2-2" xr:uid="{CC81B25E-B121-814C-9FA9-48F15FD95E97}"/>
    <hyperlink ref="A11" r:id="rId2" location="section-6-5-2-2" xr:uid="{5620138D-FA73-2F45-8F65-2FA5CF868E7C}"/>
    <hyperlink ref="A17" r:id="rId3" location="section-6-5-2-5" xr:uid="{4AC8029B-1CE2-D94B-BE08-091617509663}"/>
    <hyperlink ref="A21" r:id="rId4" location="section-6-5-2-6" xr:uid="{FC5D6FFA-7C36-2C43-9E6F-CFCE5CB8C06D}"/>
    <hyperlink ref="A25" r:id="rId5" location="section-6-5-2-7" xr:uid="{B70ED4E4-3E5C-3C44-A18A-1741BD17AC7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Yuki Furukawa</dc:creator>
  <cp:keywords/>
  <dc:description/>
  <cp:lastModifiedBy>ゲスト ユーザー</cp:lastModifiedBy>
  <cp:revision/>
  <dcterms:created xsi:type="dcterms:W3CDTF">2025-08-19T12:31:56Z</dcterms:created>
  <dcterms:modified xsi:type="dcterms:W3CDTF">2025-08-19T13:19:22Z</dcterms:modified>
  <cp:category/>
  <cp:contentStatus/>
</cp:coreProperties>
</file>